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Calendar" sheetId="2" state="visible" r:id="rId2"/>
    <sheet name="Month" sheetId="3" state="visible" r:id="rId3"/>
    <sheet name="Pillars" sheetId="4" state="visible" r:id="rId4"/>
    <sheet name="Limits &amp; sizes" sheetId="5" state="visible" r:id="rId5"/>
  </sheets>
  <definedNames>
    <definedName name="_xlnm._FilterDatabase" localSheetId="1" hidden="1">'Calendar'!$A$4:$P$300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mmmm yyyy"/>
    <numFmt numFmtId="166" formatCode="d"/>
  </numFmts>
  <fonts count="11">
    <font>
      <name val="Calibri"/>
      <family val="2"/>
      <color theme="1"/>
      <sz val="11"/>
      <scheme val="minor"/>
    </font>
    <font>
      <name val="Arial"/>
      <b val="1"/>
      <color rgb="000F172A"/>
      <sz val="18"/>
    </font>
    <font>
      <name val="Arial"/>
      <color rgb="0064748B"/>
      <sz val="10"/>
    </font>
    <font>
      <name val="Arial"/>
      <b val="1"/>
      <color rgb="000F172A"/>
      <sz val="12"/>
    </font>
    <font>
      <name val="Arial"/>
      <b val="1"/>
      <color rgb="002563EB"/>
      <sz val="10"/>
    </font>
    <font>
      <name val="Arial"/>
      <color rgb="000F172A"/>
      <sz val="10"/>
    </font>
    <font>
      <name val="Arial"/>
      <b val="1"/>
      <color rgb="00FFFFFF"/>
      <sz val="10"/>
    </font>
    <font>
      <name val="Arial"/>
      <i val="1"/>
      <color rgb="0064748B"/>
      <sz val="10"/>
    </font>
    <font>
      <name val="Arial"/>
      <b val="1"/>
      <color rgb="002563EB"/>
      <sz val="12"/>
    </font>
    <font>
      <name val="Arial"/>
      <b val="1"/>
      <color rgb="000F172A"/>
      <sz val="10"/>
    </font>
    <font>
      <name val="Arial"/>
      <color rgb="000F172A"/>
      <sz val="9"/>
    </font>
  </fonts>
  <fills count="4">
    <fill>
      <patternFill/>
    </fill>
    <fill>
      <patternFill patternType="gray125"/>
    </fill>
    <fill>
      <patternFill patternType="solid">
        <fgColor rgb="002563EB"/>
      </patternFill>
    </fill>
    <fill>
      <patternFill patternType="solid">
        <fgColor rgb="00EFF6FF"/>
      </patternFill>
    </fill>
  </fills>
  <borders count="4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left style="thin">
        <color rgb="00E2E8F0"/>
      </left>
      <right style="thin">
        <color rgb="00E2E8F0"/>
      </right>
      <top style="thin">
        <color rgb="00E2E8F0"/>
      </top>
    </border>
    <border>
      <left style="thin">
        <color rgb="00E2E8F0"/>
      </left>
      <right style="thin">
        <color rgb="00E2E8F0"/>
      </right>
      <bottom style="thin">
        <color rgb="00E2E8F0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vertical="center" wrapText="1"/>
    </xf>
    <xf numFmtId="164" fontId="7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165" fontId="8" fillId="3" borderId="0" pivotButton="0" quotePrefix="0" xfId="0"/>
    <xf numFmtId="0" fontId="6" fillId="2" borderId="1" pivotButton="0" quotePrefix="0" xfId="0"/>
    <xf numFmtId="166" fontId="9" fillId="0" borderId="2" pivotButton="0" quotePrefix="0" xfId="0"/>
    <xf numFmtId="0" fontId="10" fillId="0" borderId="3" applyAlignment="1" pivotButton="0" quotePrefix="0" xfId="0">
      <alignment vertical="top" wrapText="1"/>
    </xf>
    <xf numFmtId="0" fontId="5" fillId="0" borderId="1" pivotButton="0" quotePrefix="0" xfId="0"/>
    <xf numFmtId="9" fontId="5" fillId="0" borderId="1" pivotButton="0" quotePrefix="0" xfId="0"/>
    <xf numFmtId="0" fontId="9" fillId="0" borderId="0" pivotButton="0" quotePrefix="0" xfId="0"/>
    <xf numFmtId="9" fontId="0" fillId="0" borderId="0" pivotButton="0" quotePrefix="0" xfId="0"/>
    <xf numFmtId="0" fontId="5" fillId="0" borderId="1" applyAlignment="1" pivotButton="0" quotePrefix="0" xfId="0">
      <alignment vertical="top" wrapText="1"/>
    </xf>
    <xf numFmtId="3" fontId="5" fillId="0" borderId="1" applyAlignment="1" pivotButton="0" quotePrefix="0" xfId="0">
      <alignment vertical="top" wrapText="1"/>
    </xf>
  </cellXfs>
  <cellStyles count="1">
    <cellStyle name="Normal" xfId="0" builtinId="0" hidden="0"/>
  </cellStyles>
  <dxfs count="6">
    <dxf>
      <fill>
        <patternFill patternType="solid">
          <fgColor rgb="00FEE2E2"/>
        </patternFill>
      </fill>
    </dxf>
    <dxf>
      <fill>
        <patternFill patternType="solid">
          <fgColor rgb="00DCFCE7"/>
        </patternFill>
      </fill>
    </dxf>
    <dxf>
      <fill>
        <patternFill patternType="solid">
          <fgColor rgb="00EFF6FF"/>
        </patternFill>
      </fill>
    </dxf>
    <dxf>
      <fill>
        <patternFill patternType="solid">
          <fgColor rgb="00FEF3C7"/>
        </patternFill>
      </fill>
    </dxf>
    <dxf>
      <fill>
        <patternFill patternType="solid">
          <fgColor rgb="00F8FAFC"/>
        </patternFill>
      </fill>
    </dxf>
    <dxf>
      <font>
        <color rgb="00CBD5E1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0" customHeight="1">
      <c r="A1" s="1" t="inlineStr">
        <is>
          <t>Social media calendar template</t>
        </is>
      </c>
    </row>
    <row r="2">
      <c r="A2" s="2" t="inlineStr">
        <is>
          <t>Free from Skryvo · skryvo.ai/tools/social-media-calendar-template/</t>
        </is>
      </c>
    </row>
    <row r="4">
      <c r="B4" s="3" t="inlineStr">
        <is>
          <t>How to use it</t>
        </is>
      </c>
    </row>
    <row r="5">
      <c r="A5" s="4" t="n">
        <v>1</v>
      </c>
      <c r="B5" s="5" t="inlineStr">
        <is>
          <t>File → Make a copy, so the calendar is yours to edit.</t>
        </is>
      </c>
    </row>
    <row r="6">
      <c r="A6" s="4" t="n">
        <v>2</v>
      </c>
      <c r="B6" s="5" t="inlineStr">
        <is>
          <t>Pillars tab: rename the five content pillars and set the share of posts each should get.</t>
        </is>
      </c>
    </row>
    <row r="7">
      <c r="A7" s="4" t="n">
        <v>3</v>
      </c>
      <c r="B7" s="5" t="inlineStr">
        <is>
          <t>Calendar tab: one row per post. Date, time, network, format and pillar, then the post itself.</t>
        </is>
      </c>
    </row>
    <row r="8">
      <c r="A8" s="4" t="n">
        <v>4</v>
      </c>
      <c r="B8" s="5" t="inlineStr">
        <is>
          <t>The Fits column checks each post against that network's character limit and turns red when it runs over.</t>
        </is>
      </c>
    </row>
    <row r="9">
      <c r="A9" s="4" t="n">
        <v>5</v>
      </c>
      <c r="B9" s="5" t="inlineStr">
        <is>
          <t>Move Status from Idea to Posted as the post moves. Ready rows are what you schedule next.</t>
        </is>
      </c>
    </row>
    <row r="10">
      <c r="A10" s="4" t="n">
        <v>6</v>
      </c>
      <c r="B10" s="5" t="inlineStr">
        <is>
          <t>Month tab: type the first day of any month in B2 to see every planned post on a calendar grid.</t>
        </is>
      </c>
    </row>
    <row r="11">
      <c r="A11" s="4" t="n">
        <v>7</v>
      </c>
      <c r="B11" s="5" t="inlineStr">
        <is>
          <t>Delete the three grey example rows when you add your own.</t>
        </is>
      </c>
    </row>
    <row r="14">
      <c r="B14" s="2" t="inlineStr">
        <is>
          <t>X counts by weight: links count 23 and emoji 2, so the Chars column can read low for X posts.</t>
        </is>
      </c>
    </row>
    <row r="15">
      <c r="B15" s="2" t="inlineStr">
        <is>
          <t>Want the posts written in your brand's voice and published on schedule? skryvo.ai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7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9" customWidth="1" min="4" max="4"/>
    <col width="18" customWidth="1" min="5" max="5"/>
    <col width="21" customWidth="1" min="6" max="6"/>
    <col width="28" customWidth="1" min="7" max="7"/>
    <col width="60" customWidth="1" min="8" max="8"/>
    <col width="9" customWidth="1" min="9" max="9"/>
    <col width="9" customWidth="1" min="10" max="10"/>
    <col width="11" customWidth="1" min="11" max="11"/>
    <col width="26" customWidth="1" min="12" max="12"/>
    <col width="22" customWidth="1" min="13" max="13"/>
    <col width="12" customWidth="1" min="14" max="14"/>
    <col width="12" customWidth="1" min="15" max="15"/>
    <col width="24" customWidth="1" min="16" max="16"/>
  </cols>
  <sheetData>
    <row r="1" ht="30" customHeight="1">
      <c r="A1" s="1" t="inlineStr">
        <is>
          <t>Content calendar</t>
        </is>
      </c>
    </row>
    <row r="2">
      <c r="A2" s="2" t="inlineStr">
        <is>
          <t>One row per post. Grey rows are examples: delete them.</t>
        </is>
      </c>
    </row>
    <row r="4" ht="24" customHeight="1">
      <c r="A4" s="6" t="inlineStr">
        <is>
          <t>Date</t>
        </is>
      </c>
      <c r="B4" s="6">
        <f t="array" ref="B4:B1000">IF(ROW(A4:A1000)=4,"Day",IF(A4:A1000="","",TEXT(A4:A1000,"ddd")))</f>
        <v/>
      </c>
      <c r="C4" s="6" t="inlineStr">
        <is>
          <t>Time</t>
        </is>
      </c>
      <c r="D4" s="6" t="inlineStr">
        <is>
          <t>Network</t>
        </is>
      </c>
      <c r="E4" s="6" t="inlineStr">
        <is>
          <t>Format</t>
        </is>
      </c>
      <c r="F4" s="6" t="inlineStr">
        <is>
          <t>Pillar</t>
        </is>
      </c>
      <c r="G4" s="6" t="inlineStr">
        <is>
          <t>Topic</t>
        </is>
      </c>
      <c r="H4" s="6" t="inlineStr">
        <is>
          <t>Post</t>
        </is>
      </c>
      <c r="I4" s="6">
        <f t="array" ref="I4:I1000">IF(ROW(A4:A1000)=4,"Chars",IF(H4:H1000="","",LEN(H4:H1000)))</f>
        <v/>
      </c>
      <c r="J4" s="6">
        <f t="array" ref="J4:J1000">IF(ROW(A4:A1000)=4,"Limit",IF(D4:D1000="","",IFERROR(VLOOKUP(D4:D1000,'Limits &amp; sizes'!$A$5:$B$13,2,FALSE),"")))</f>
        <v/>
      </c>
      <c r="K4" s="6">
        <f t="array" ref="K4:K1000">IF(ROW(A4:A1000)=4,"Fits",IF((H4:H1000="")+(J4:J1000=""),"",IF(I4:I1000&lt;=J4:J1000,"Fits",I4:I1000-J4:J1000&amp;" over")))</f>
        <v/>
      </c>
      <c r="L4" s="6" t="inlineStr">
        <is>
          <t>Link</t>
        </is>
      </c>
      <c r="M4" s="6" t="inlineStr">
        <is>
          <t>Image or file</t>
        </is>
      </c>
      <c r="N4" s="6" t="inlineStr">
        <is>
          <t>Status</t>
        </is>
      </c>
      <c r="O4" s="6" t="inlineStr">
        <is>
          <t>Owner</t>
        </is>
      </c>
      <c r="P4" s="6" t="inlineStr">
        <is>
          <t>Result</t>
        </is>
      </c>
    </row>
    <row r="5">
      <c r="A5" s="7" t="n">
        <v>46329</v>
      </c>
      <c r="B5" s="8" t="n"/>
      <c r="C5" s="8" t="inlineStr">
        <is>
          <t>09:30</t>
        </is>
      </c>
      <c r="D5" s="8" t="inlineStr">
        <is>
          <t>LinkedIn</t>
        </is>
      </c>
      <c r="E5" s="8" t="inlineStr">
        <is>
          <t>Carousel</t>
        </is>
      </c>
      <c r="F5" s="8" t="inlineStr">
        <is>
          <t>Teach</t>
        </is>
      </c>
      <c r="G5" s="8" t="inlineStr">
        <is>
          <t>5 mistakes when pricing a first product</t>
        </is>
      </c>
      <c r="H5" s="8" t="inlineStr">
        <is>
          <t>Most first prices are set by looking at a competitor. Here is what to look at instead, in five slides.</t>
        </is>
      </c>
      <c r="I5" s="8" t="n"/>
      <c r="J5" s="8" t="n"/>
      <c r="K5" s="8" t="n"/>
      <c r="L5" s="8" t="inlineStr">
        <is>
          <t>https://example.com/pricing-guide</t>
        </is>
      </c>
      <c r="M5" s="8" t="n"/>
      <c r="N5" s="8" t="inlineStr">
        <is>
          <t>Ready</t>
        </is>
      </c>
      <c r="O5" s="8" t="n"/>
      <c r="P5" s="8" t="n"/>
    </row>
    <row r="6">
      <c r="A6" s="7" t="n">
        <v>46330</v>
      </c>
      <c r="B6" s="8" t="n"/>
      <c r="C6" s="8" t="inlineStr">
        <is>
          <t>12:00</t>
        </is>
      </c>
      <c r="D6" s="8" t="inlineStr">
        <is>
          <t>X (Twitter)</t>
        </is>
      </c>
      <c r="E6" s="8" t="inlineStr">
        <is>
          <t>Thread</t>
        </is>
      </c>
      <c r="F6" s="8" t="inlineStr">
        <is>
          <t>Show the work</t>
        </is>
      </c>
      <c r="G6" s="8" t="inlineStr">
        <is>
          <t>How we pack an order</t>
        </is>
      </c>
      <c r="H6" s="8" t="inlineStr">
        <is>
          <t>1/ Every order we ship goes through four checks. Here they are, with the one we added after a mistake.</t>
        </is>
      </c>
      <c r="I6" s="8" t="n"/>
      <c r="J6" s="8" t="n"/>
      <c r="K6" s="8" t="n"/>
      <c r="L6" s="8" t="inlineStr"/>
      <c r="M6" s="8" t="n"/>
      <c r="N6" s="8" t="inlineStr">
        <is>
          <t>Drafting</t>
        </is>
      </c>
      <c r="O6" s="8" t="n"/>
      <c r="P6" s="8" t="n"/>
    </row>
    <row r="7">
      <c r="A7" s="7" t="n">
        <v>46332</v>
      </c>
      <c r="B7" s="8" t="n"/>
      <c r="C7" s="8" t="inlineStr">
        <is>
          <t>17:00</t>
        </is>
      </c>
      <c r="D7" s="8" t="inlineStr">
        <is>
          <t>Instagram</t>
        </is>
      </c>
      <c r="E7" s="8" t="inlineStr">
        <is>
          <t>Image</t>
        </is>
      </c>
      <c r="F7" s="8" t="inlineStr">
        <is>
          <t>Proof</t>
        </is>
      </c>
      <c r="G7" s="8" t="inlineStr">
        <is>
          <t>Customer photo of the week</t>
        </is>
      </c>
      <c r="H7" s="8" t="inlineStr">
        <is>
          <t>Sara has used our planner for a year. Her one tip: plan Monday's post on Friday.</t>
        </is>
      </c>
      <c r="I7" s="8" t="n"/>
      <c r="J7" s="8" t="n"/>
      <c r="K7" s="8" t="n"/>
      <c r="L7" s="8" t="inlineStr"/>
      <c r="M7" s="8" t="n"/>
      <c r="N7" s="8" t="inlineStr">
        <is>
          <t>Idea</t>
        </is>
      </c>
      <c r="O7" s="8" t="n"/>
      <c r="P7" s="8" t="n"/>
    </row>
  </sheetData>
  <autoFilter ref="A4:P300"/>
  <conditionalFormatting sqref="K5:K300">
    <cfRule type="expression" priority="1" dxfId="0">
      <formula>ISNUMBER(SEARCH("over",K5))</formula>
    </cfRule>
    <cfRule type="expression" priority="2" dxfId="1">
      <formula>K5="Fits"</formula>
    </cfRule>
  </conditionalFormatting>
  <conditionalFormatting sqref="N5:N300">
    <cfRule type="expression" priority="3" dxfId="1">
      <formula>N5="Posted"</formula>
    </cfRule>
    <cfRule type="expression" priority="4" dxfId="2">
      <formula>N5="Scheduled"</formula>
    </cfRule>
    <cfRule type="expression" priority="5" dxfId="3">
      <formula>N5="Ready"</formula>
    </cfRule>
  </conditionalFormatting>
  <conditionalFormatting sqref="A5:P300">
    <cfRule type="expression" priority="6" dxfId="2">
      <formula>AND($A5&lt;&gt;"",$A5=TODAY())</formula>
    </cfRule>
    <cfRule type="expression" priority="7" dxfId="4">
      <formula>ISEVEN(ROW())</formula>
    </cfRule>
  </conditionalFormatting>
  <dataValidations count="5">
    <dataValidation sqref="D5:D300" showDropDown="0" showInputMessage="0" showErrorMessage="0" allowBlank="1" type="list">
      <formula1>='Limits &amp; sizes'!$A$5:$A$13</formula1>
    </dataValidation>
    <dataValidation sqref="F5:F300" showDropDown="0" showInputMessage="0" showErrorMessage="0" allowBlank="1" type="list">
      <formula1>=Pillars!$A$5:$A$9</formula1>
    </dataValidation>
    <dataValidation sqref="E5:E300" showDropDown="0" showInputMessage="0" showErrorMessage="0" allowBlank="1" type="list">
      <formula1>"Text,Image,Carousel,Document,Video,Thread,Poll,Link,Article"</formula1>
    </dataValidation>
    <dataValidation sqref="N5:N300" showDropDown="0" showInputMessage="0" showErrorMessage="0" allowBlank="1" type="list">
      <formula1>"Idea,Drafting,Ready,Scheduled,Posted"</formula1>
    </dataValidation>
    <dataValidation sqref="A5:A300" showDropDown="0" showInputMessage="0" showErrorMessage="0" allowBlank="1" type="date" operator="greaterThan">
      <formula1>DATE(2000,1,1)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</cols>
  <sheetData>
    <row r="1" ht="30" customHeight="1">
      <c r="A1" s="1" t="inlineStr">
        <is>
          <t>Month at a glance</t>
        </is>
      </c>
    </row>
    <row r="2">
      <c r="A2" s="2" t="n"/>
      <c r="B2" s="9" t="n">
        <v>46327</v>
      </c>
      <c r="C2" s="2" t="inlineStr">
        <is>
          <t>Type the first day of any month in the blue cell</t>
        </is>
      </c>
    </row>
    <row r="4">
      <c r="B4" s="10" t="inlineStr">
        <is>
          <t>Monday</t>
        </is>
      </c>
      <c r="C4" s="10" t="inlineStr">
        <is>
          <t>Tuesday</t>
        </is>
      </c>
      <c r="D4" s="10" t="inlineStr">
        <is>
          <t>Wednesday</t>
        </is>
      </c>
      <c r="E4" s="10" t="inlineStr">
        <is>
          <t>Thursday</t>
        </is>
      </c>
      <c r="F4" s="10" t="inlineStr">
        <is>
          <t>Friday</t>
        </is>
      </c>
      <c r="G4" s="10" t="inlineStr">
        <is>
          <t>Saturday</t>
        </is>
      </c>
      <c r="H4" s="10" t="inlineStr">
        <is>
          <t>Sunday</t>
        </is>
      </c>
    </row>
    <row r="5">
      <c r="B5" s="11">
        <f>$B$2-WEEKDAY($B$2,2)+1+0</f>
        <v/>
      </c>
      <c r="C5" s="11">
        <f>$B$2-WEEKDAY($B$2,2)+1+1</f>
        <v/>
      </c>
      <c r="D5" s="11">
        <f>$B$2-WEEKDAY($B$2,2)+1+2</f>
        <v/>
      </c>
      <c r="E5" s="11">
        <f>$B$2-WEEKDAY($B$2,2)+1+3</f>
        <v/>
      </c>
      <c r="F5" s="11">
        <f>$B$2-WEEKDAY($B$2,2)+1+4</f>
        <v/>
      </c>
      <c r="G5" s="11">
        <f>$B$2-WEEKDAY($B$2,2)+1+5</f>
        <v/>
      </c>
      <c r="H5" s="11">
        <f>$B$2-WEEKDAY($B$2,2)+1+6</f>
        <v/>
      </c>
    </row>
    <row r="6" ht="70" customHeight="1">
      <c r="B6" s="12">
        <f>IFERROR(_xlfn.TEXTJOIN(CHAR(10),TRUE,_xlfn._xlws.FILTER(Calendar!$D$5:$D$1000&amp;": "&amp;Calendar!$G$5:$G$1000,Calendar!$A$5:$A$1000=B5)),"")</f>
        <v/>
      </c>
      <c r="C6" s="12">
        <f>IFERROR(_xlfn.TEXTJOIN(CHAR(10),TRUE,_xlfn._xlws.FILTER(Calendar!$D$5:$D$1000&amp;": "&amp;Calendar!$G$5:$G$1000,Calendar!$A$5:$A$1000=C5)),"")</f>
        <v/>
      </c>
      <c r="D6" s="12">
        <f>IFERROR(_xlfn.TEXTJOIN(CHAR(10),TRUE,_xlfn._xlws.FILTER(Calendar!$D$5:$D$1000&amp;": "&amp;Calendar!$G$5:$G$1000,Calendar!$A$5:$A$1000=D5)),"")</f>
        <v/>
      </c>
      <c r="E6" s="12">
        <f>IFERROR(_xlfn.TEXTJOIN(CHAR(10),TRUE,_xlfn._xlws.FILTER(Calendar!$D$5:$D$1000&amp;": "&amp;Calendar!$G$5:$G$1000,Calendar!$A$5:$A$1000=E5)),"")</f>
        <v/>
      </c>
      <c r="F6" s="12">
        <f>IFERROR(_xlfn.TEXTJOIN(CHAR(10),TRUE,_xlfn._xlws.FILTER(Calendar!$D$5:$D$1000&amp;": "&amp;Calendar!$G$5:$G$1000,Calendar!$A$5:$A$1000=F5)),"")</f>
        <v/>
      </c>
      <c r="G6" s="12">
        <f>IFERROR(_xlfn.TEXTJOIN(CHAR(10),TRUE,_xlfn._xlws.FILTER(Calendar!$D$5:$D$1000&amp;": "&amp;Calendar!$G$5:$G$1000,Calendar!$A$5:$A$1000=G5)),"")</f>
        <v/>
      </c>
      <c r="H6" s="12">
        <f>IFERROR(_xlfn.TEXTJOIN(CHAR(10),TRUE,_xlfn._xlws.FILTER(Calendar!$D$5:$D$1000&amp;": "&amp;Calendar!$G$5:$G$1000,Calendar!$A$5:$A$1000=H5)),"")</f>
        <v/>
      </c>
    </row>
    <row r="7">
      <c r="B7" s="11">
        <f>$B$2-WEEKDAY($B$2,2)+1+7</f>
        <v/>
      </c>
      <c r="C7" s="11">
        <f>$B$2-WEEKDAY($B$2,2)+1+8</f>
        <v/>
      </c>
      <c r="D7" s="11">
        <f>$B$2-WEEKDAY($B$2,2)+1+9</f>
        <v/>
      </c>
      <c r="E7" s="11">
        <f>$B$2-WEEKDAY($B$2,2)+1+10</f>
        <v/>
      </c>
      <c r="F7" s="11">
        <f>$B$2-WEEKDAY($B$2,2)+1+11</f>
        <v/>
      </c>
      <c r="G7" s="11">
        <f>$B$2-WEEKDAY($B$2,2)+1+12</f>
        <v/>
      </c>
      <c r="H7" s="11">
        <f>$B$2-WEEKDAY($B$2,2)+1+13</f>
        <v/>
      </c>
    </row>
    <row r="8" ht="70" customHeight="1">
      <c r="B8" s="12">
        <f>IFERROR(_xlfn.TEXTJOIN(CHAR(10),TRUE,_xlfn._xlws.FILTER(Calendar!$D$5:$D$1000&amp;": "&amp;Calendar!$G$5:$G$1000,Calendar!$A$5:$A$1000=B7)),"")</f>
        <v/>
      </c>
      <c r="C8" s="12">
        <f>IFERROR(_xlfn.TEXTJOIN(CHAR(10),TRUE,_xlfn._xlws.FILTER(Calendar!$D$5:$D$1000&amp;": "&amp;Calendar!$G$5:$G$1000,Calendar!$A$5:$A$1000=C7)),"")</f>
        <v/>
      </c>
      <c r="D8" s="12">
        <f>IFERROR(_xlfn.TEXTJOIN(CHAR(10),TRUE,_xlfn._xlws.FILTER(Calendar!$D$5:$D$1000&amp;": "&amp;Calendar!$G$5:$G$1000,Calendar!$A$5:$A$1000=D7)),"")</f>
        <v/>
      </c>
      <c r="E8" s="12">
        <f>IFERROR(_xlfn.TEXTJOIN(CHAR(10),TRUE,_xlfn._xlws.FILTER(Calendar!$D$5:$D$1000&amp;": "&amp;Calendar!$G$5:$G$1000,Calendar!$A$5:$A$1000=E7)),"")</f>
        <v/>
      </c>
      <c r="F8" s="12">
        <f>IFERROR(_xlfn.TEXTJOIN(CHAR(10),TRUE,_xlfn._xlws.FILTER(Calendar!$D$5:$D$1000&amp;": "&amp;Calendar!$G$5:$G$1000,Calendar!$A$5:$A$1000=F7)),"")</f>
        <v/>
      </c>
      <c r="G8" s="12">
        <f>IFERROR(_xlfn.TEXTJOIN(CHAR(10),TRUE,_xlfn._xlws.FILTER(Calendar!$D$5:$D$1000&amp;": "&amp;Calendar!$G$5:$G$1000,Calendar!$A$5:$A$1000=G7)),"")</f>
        <v/>
      </c>
      <c r="H8" s="12">
        <f>IFERROR(_xlfn.TEXTJOIN(CHAR(10),TRUE,_xlfn._xlws.FILTER(Calendar!$D$5:$D$1000&amp;": "&amp;Calendar!$G$5:$G$1000,Calendar!$A$5:$A$1000=H7)),"")</f>
        <v/>
      </c>
    </row>
    <row r="9">
      <c r="B9" s="11">
        <f>$B$2-WEEKDAY($B$2,2)+1+14</f>
        <v/>
      </c>
      <c r="C9" s="11">
        <f>$B$2-WEEKDAY($B$2,2)+1+15</f>
        <v/>
      </c>
      <c r="D9" s="11">
        <f>$B$2-WEEKDAY($B$2,2)+1+16</f>
        <v/>
      </c>
      <c r="E9" s="11">
        <f>$B$2-WEEKDAY($B$2,2)+1+17</f>
        <v/>
      </c>
      <c r="F9" s="11">
        <f>$B$2-WEEKDAY($B$2,2)+1+18</f>
        <v/>
      </c>
      <c r="G9" s="11">
        <f>$B$2-WEEKDAY($B$2,2)+1+19</f>
        <v/>
      </c>
      <c r="H9" s="11">
        <f>$B$2-WEEKDAY($B$2,2)+1+20</f>
        <v/>
      </c>
    </row>
    <row r="10" ht="70" customHeight="1">
      <c r="B10" s="12">
        <f>IFERROR(_xlfn.TEXTJOIN(CHAR(10),TRUE,_xlfn._xlws.FILTER(Calendar!$D$5:$D$1000&amp;": "&amp;Calendar!$G$5:$G$1000,Calendar!$A$5:$A$1000=B9)),"")</f>
        <v/>
      </c>
      <c r="C10" s="12">
        <f>IFERROR(_xlfn.TEXTJOIN(CHAR(10),TRUE,_xlfn._xlws.FILTER(Calendar!$D$5:$D$1000&amp;": "&amp;Calendar!$G$5:$G$1000,Calendar!$A$5:$A$1000=C9)),"")</f>
        <v/>
      </c>
      <c r="D10" s="12">
        <f>IFERROR(_xlfn.TEXTJOIN(CHAR(10),TRUE,_xlfn._xlws.FILTER(Calendar!$D$5:$D$1000&amp;": "&amp;Calendar!$G$5:$G$1000,Calendar!$A$5:$A$1000=D9)),"")</f>
        <v/>
      </c>
      <c r="E10" s="12">
        <f>IFERROR(_xlfn.TEXTJOIN(CHAR(10),TRUE,_xlfn._xlws.FILTER(Calendar!$D$5:$D$1000&amp;": "&amp;Calendar!$G$5:$G$1000,Calendar!$A$5:$A$1000=E9)),"")</f>
        <v/>
      </c>
      <c r="F10" s="12">
        <f>IFERROR(_xlfn.TEXTJOIN(CHAR(10),TRUE,_xlfn._xlws.FILTER(Calendar!$D$5:$D$1000&amp;": "&amp;Calendar!$G$5:$G$1000,Calendar!$A$5:$A$1000=F9)),"")</f>
        <v/>
      </c>
      <c r="G10" s="12">
        <f>IFERROR(_xlfn.TEXTJOIN(CHAR(10),TRUE,_xlfn._xlws.FILTER(Calendar!$D$5:$D$1000&amp;": "&amp;Calendar!$G$5:$G$1000,Calendar!$A$5:$A$1000=G9)),"")</f>
        <v/>
      </c>
      <c r="H10" s="12">
        <f>IFERROR(_xlfn.TEXTJOIN(CHAR(10),TRUE,_xlfn._xlws.FILTER(Calendar!$D$5:$D$1000&amp;": "&amp;Calendar!$G$5:$G$1000,Calendar!$A$5:$A$1000=H9)),"")</f>
        <v/>
      </c>
    </row>
    <row r="11">
      <c r="B11" s="11">
        <f>$B$2-WEEKDAY($B$2,2)+1+21</f>
        <v/>
      </c>
      <c r="C11" s="11">
        <f>$B$2-WEEKDAY($B$2,2)+1+22</f>
        <v/>
      </c>
      <c r="D11" s="11">
        <f>$B$2-WEEKDAY($B$2,2)+1+23</f>
        <v/>
      </c>
      <c r="E11" s="11">
        <f>$B$2-WEEKDAY($B$2,2)+1+24</f>
        <v/>
      </c>
      <c r="F11" s="11">
        <f>$B$2-WEEKDAY($B$2,2)+1+25</f>
        <v/>
      </c>
      <c r="G11" s="11">
        <f>$B$2-WEEKDAY($B$2,2)+1+26</f>
        <v/>
      </c>
      <c r="H11" s="11">
        <f>$B$2-WEEKDAY($B$2,2)+1+27</f>
        <v/>
      </c>
    </row>
    <row r="12" ht="70" customHeight="1">
      <c r="B12" s="12">
        <f>IFERROR(_xlfn.TEXTJOIN(CHAR(10),TRUE,_xlfn._xlws.FILTER(Calendar!$D$5:$D$1000&amp;": "&amp;Calendar!$G$5:$G$1000,Calendar!$A$5:$A$1000=B11)),"")</f>
        <v/>
      </c>
      <c r="C12" s="12">
        <f>IFERROR(_xlfn.TEXTJOIN(CHAR(10),TRUE,_xlfn._xlws.FILTER(Calendar!$D$5:$D$1000&amp;": "&amp;Calendar!$G$5:$G$1000,Calendar!$A$5:$A$1000=C11)),"")</f>
        <v/>
      </c>
      <c r="D12" s="12">
        <f>IFERROR(_xlfn.TEXTJOIN(CHAR(10),TRUE,_xlfn._xlws.FILTER(Calendar!$D$5:$D$1000&amp;": "&amp;Calendar!$G$5:$G$1000,Calendar!$A$5:$A$1000=D11)),"")</f>
        <v/>
      </c>
      <c r="E12" s="12">
        <f>IFERROR(_xlfn.TEXTJOIN(CHAR(10),TRUE,_xlfn._xlws.FILTER(Calendar!$D$5:$D$1000&amp;": "&amp;Calendar!$G$5:$G$1000,Calendar!$A$5:$A$1000=E11)),"")</f>
        <v/>
      </c>
      <c r="F12" s="12">
        <f>IFERROR(_xlfn.TEXTJOIN(CHAR(10),TRUE,_xlfn._xlws.FILTER(Calendar!$D$5:$D$1000&amp;": "&amp;Calendar!$G$5:$G$1000,Calendar!$A$5:$A$1000=F11)),"")</f>
        <v/>
      </c>
      <c r="G12" s="12">
        <f>IFERROR(_xlfn.TEXTJOIN(CHAR(10),TRUE,_xlfn._xlws.FILTER(Calendar!$D$5:$D$1000&amp;": "&amp;Calendar!$G$5:$G$1000,Calendar!$A$5:$A$1000=G11)),"")</f>
        <v/>
      </c>
      <c r="H12" s="12">
        <f>IFERROR(_xlfn.TEXTJOIN(CHAR(10),TRUE,_xlfn._xlws.FILTER(Calendar!$D$5:$D$1000&amp;": "&amp;Calendar!$G$5:$G$1000,Calendar!$A$5:$A$1000=H11)),"")</f>
        <v/>
      </c>
    </row>
    <row r="13">
      <c r="B13" s="11">
        <f>$B$2-WEEKDAY($B$2,2)+1+28</f>
        <v/>
      </c>
      <c r="C13" s="11">
        <f>$B$2-WEEKDAY($B$2,2)+1+29</f>
        <v/>
      </c>
      <c r="D13" s="11">
        <f>$B$2-WEEKDAY($B$2,2)+1+30</f>
        <v/>
      </c>
      <c r="E13" s="11">
        <f>$B$2-WEEKDAY($B$2,2)+1+31</f>
        <v/>
      </c>
      <c r="F13" s="11">
        <f>$B$2-WEEKDAY($B$2,2)+1+32</f>
        <v/>
      </c>
      <c r="G13" s="11">
        <f>$B$2-WEEKDAY($B$2,2)+1+33</f>
        <v/>
      </c>
      <c r="H13" s="11">
        <f>$B$2-WEEKDAY($B$2,2)+1+34</f>
        <v/>
      </c>
    </row>
    <row r="14" ht="70" customHeight="1">
      <c r="B14" s="12">
        <f>IFERROR(_xlfn.TEXTJOIN(CHAR(10),TRUE,_xlfn._xlws.FILTER(Calendar!$D$5:$D$1000&amp;": "&amp;Calendar!$G$5:$G$1000,Calendar!$A$5:$A$1000=B13)),"")</f>
        <v/>
      </c>
      <c r="C14" s="12">
        <f>IFERROR(_xlfn.TEXTJOIN(CHAR(10),TRUE,_xlfn._xlws.FILTER(Calendar!$D$5:$D$1000&amp;": "&amp;Calendar!$G$5:$G$1000,Calendar!$A$5:$A$1000=C13)),"")</f>
        <v/>
      </c>
      <c r="D14" s="12">
        <f>IFERROR(_xlfn.TEXTJOIN(CHAR(10),TRUE,_xlfn._xlws.FILTER(Calendar!$D$5:$D$1000&amp;": "&amp;Calendar!$G$5:$G$1000,Calendar!$A$5:$A$1000=D13)),"")</f>
        <v/>
      </c>
      <c r="E14" s="12">
        <f>IFERROR(_xlfn.TEXTJOIN(CHAR(10),TRUE,_xlfn._xlws.FILTER(Calendar!$D$5:$D$1000&amp;": "&amp;Calendar!$G$5:$G$1000,Calendar!$A$5:$A$1000=E13)),"")</f>
        <v/>
      </c>
      <c r="F14" s="12">
        <f>IFERROR(_xlfn.TEXTJOIN(CHAR(10),TRUE,_xlfn._xlws.FILTER(Calendar!$D$5:$D$1000&amp;": "&amp;Calendar!$G$5:$G$1000,Calendar!$A$5:$A$1000=F13)),"")</f>
        <v/>
      </c>
      <c r="G14" s="12">
        <f>IFERROR(_xlfn.TEXTJOIN(CHAR(10),TRUE,_xlfn._xlws.FILTER(Calendar!$D$5:$D$1000&amp;": "&amp;Calendar!$G$5:$G$1000,Calendar!$A$5:$A$1000=G13)),"")</f>
        <v/>
      </c>
      <c r="H14" s="12">
        <f>IFERROR(_xlfn.TEXTJOIN(CHAR(10),TRUE,_xlfn._xlws.FILTER(Calendar!$D$5:$D$1000&amp;": "&amp;Calendar!$G$5:$G$1000,Calendar!$A$5:$A$1000=H13)),"")</f>
        <v/>
      </c>
    </row>
    <row r="15">
      <c r="B15" s="11">
        <f>$B$2-WEEKDAY($B$2,2)+1+35</f>
        <v/>
      </c>
      <c r="C15" s="11">
        <f>$B$2-WEEKDAY($B$2,2)+1+36</f>
        <v/>
      </c>
      <c r="D15" s="11">
        <f>$B$2-WEEKDAY($B$2,2)+1+37</f>
        <v/>
      </c>
      <c r="E15" s="11">
        <f>$B$2-WEEKDAY($B$2,2)+1+38</f>
        <v/>
      </c>
      <c r="F15" s="11">
        <f>$B$2-WEEKDAY($B$2,2)+1+39</f>
        <v/>
      </c>
      <c r="G15" s="11">
        <f>$B$2-WEEKDAY($B$2,2)+1+40</f>
        <v/>
      </c>
      <c r="H15" s="11">
        <f>$B$2-WEEKDAY($B$2,2)+1+41</f>
        <v/>
      </c>
    </row>
    <row r="16" ht="70" customHeight="1">
      <c r="B16" s="12">
        <f>IFERROR(_xlfn.TEXTJOIN(CHAR(10),TRUE,_xlfn._xlws.FILTER(Calendar!$D$5:$D$1000&amp;": "&amp;Calendar!$G$5:$G$1000,Calendar!$A$5:$A$1000=B15)),"")</f>
        <v/>
      </c>
      <c r="C16" s="12">
        <f>IFERROR(_xlfn.TEXTJOIN(CHAR(10),TRUE,_xlfn._xlws.FILTER(Calendar!$D$5:$D$1000&amp;": "&amp;Calendar!$G$5:$G$1000,Calendar!$A$5:$A$1000=C15)),"")</f>
        <v/>
      </c>
      <c r="D16" s="12">
        <f>IFERROR(_xlfn.TEXTJOIN(CHAR(10),TRUE,_xlfn._xlws.FILTER(Calendar!$D$5:$D$1000&amp;": "&amp;Calendar!$G$5:$G$1000,Calendar!$A$5:$A$1000=D15)),"")</f>
        <v/>
      </c>
      <c r="E16" s="12">
        <f>IFERROR(_xlfn.TEXTJOIN(CHAR(10),TRUE,_xlfn._xlws.FILTER(Calendar!$D$5:$D$1000&amp;": "&amp;Calendar!$G$5:$G$1000,Calendar!$A$5:$A$1000=E15)),"")</f>
        <v/>
      </c>
      <c r="F16" s="12">
        <f>IFERROR(_xlfn.TEXTJOIN(CHAR(10),TRUE,_xlfn._xlws.FILTER(Calendar!$D$5:$D$1000&amp;": "&amp;Calendar!$G$5:$G$1000,Calendar!$A$5:$A$1000=F15)),"")</f>
        <v/>
      </c>
      <c r="G16" s="12">
        <f>IFERROR(_xlfn.TEXTJOIN(CHAR(10),TRUE,_xlfn._xlws.FILTER(Calendar!$D$5:$D$1000&amp;": "&amp;Calendar!$G$5:$G$1000,Calendar!$A$5:$A$1000=G15)),"")</f>
        <v/>
      </c>
      <c r="H16" s="12">
        <f>IFERROR(_xlfn.TEXTJOIN(CHAR(10),TRUE,_xlfn._xlws.FILTER(Calendar!$D$5:$D$1000&amp;": "&amp;Calendar!$G$5:$G$1000,Calendar!$A$5:$A$1000=H15)),"")</f>
        <v/>
      </c>
    </row>
  </sheetData>
  <conditionalFormatting sqref="B5:H6">
    <cfRule type="expression" priority="1" dxfId="5">
      <formula>MONTH(B$5)&lt;&gt;MONTH($B$2)</formula>
    </cfRule>
  </conditionalFormatting>
  <conditionalFormatting sqref="B7:H8">
    <cfRule type="expression" priority="2" dxfId="5">
      <formula>MONTH(B$7)&lt;&gt;MONTH($B$2)</formula>
    </cfRule>
  </conditionalFormatting>
  <conditionalFormatting sqref="B9:H10">
    <cfRule type="expression" priority="3" dxfId="5">
      <formula>MONTH(B$9)&lt;&gt;MONTH($B$2)</formula>
    </cfRule>
  </conditionalFormatting>
  <conditionalFormatting sqref="B11:H12">
    <cfRule type="expression" priority="4" dxfId="5">
      <formula>MONTH(B$11)&lt;&gt;MONTH($B$2)</formula>
    </cfRule>
  </conditionalFormatting>
  <conditionalFormatting sqref="B13:H14">
    <cfRule type="expression" priority="5" dxfId="5">
      <formula>MONTH(B$13)&lt;&gt;MONTH($B$2)</formula>
    </cfRule>
  </conditionalFormatting>
  <conditionalFormatting sqref="B15:H16">
    <cfRule type="expression" priority="6" dxfId="5">
      <formula>MONTH(B$15)&lt;&gt;MONTH($B$2)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0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56" customWidth="1" min="2" max="2"/>
    <col width="14" customWidth="1" min="3" max="3"/>
    <col width="14" customWidth="1" min="4" max="4"/>
    <col width="14" customWidth="1" min="5" max="5"/>
  </cols>
  <sheetData>
    <row r="1" ht="30" customHeight="1">
      <c r="A1" s="1" t="inlineStr">
        <is>
          <t>Content pillars</t>
        </is>
      </c>
    </row>
    <row r="2">
      <c r="A2" s="2" t="inlineStr">
        <is>
          <t>Rename them for your brand; the planned share updates from the Calendar tab</t>
        </is>
      </c>
    </row>
    <row r="4" ht="24" customHeight="1">
      <c r="A4" s="6" t="inlineStr">
        <is>
          <t>Pillar</t>
        </is>
      </c>
      <c r="B4" s="6" t="inlineStr">
        <is>
          <t>What it covers</t>
        </is>
      </c>
      <c r="C4" s="6" t="inlineStr">
        <is>
          <t>Target share</t>
        </is>
      </c>
      <c r="D4" s="6" t="inlineStr">
        <is>
          <t>Posts planned</t>
        </is>
      </c>
      <c r="E4" s="6" t="inlineStr">
        <is>
          <t>Planned share</t>
        </is>
      </c>
    </row>
    <row r="5">
      <c r="A5" s="13" t="inlineStr">
        <is>
          <t>Teach</t>
        </is>
      </c>
      <c r="B5" s="13" t="inlineStr">
        <is>
          <t>How-tos and answers to questions your buyers ask</t>
        </is>
      </c>
      <c r="C5" s="14" t="n">
        <v>0.35</v>
      </c>
      <c r="D5" s="13">
        <f>COUNTIF(Calendar!$F$5:$F$1000,A5)</f>
        <v/>
      </c>
      <c r="E5" s="14">
        <f>IF(SUM($D$5:$D$9)=0,"",D5/SUM($D$5:$D$9))</f>
        <v/>
      </c>
    </row>
    <row r="6">
      <c r="A6" s="13" t="inlineStr">
        <is>
          <t>Show the work</t>
        </is>
      </c>
      <c r="B6" s="13" t="inlineStr">
        <is>
          <t>Behind the scenes, process, what you made this week</t>
        </is>
      </c>
      <c r="C6" s="14" t="n">
        <v>0.25</v>
      </c>
      <c r="D6" s="13">
        <f>COUNTIF(Calendar!$F$5:$F$1000,A6)</f>
        <v/>
      </c>
      <c r="E6" s="14">
        <f>IF(SUM($D$5:$D$9)=0,"",D6/SUM($D$5:$D$9))</f>
        <v/>
      </c>
    </row>
    <row r="7">
      <c r="A7" s="13" t="inlineStr">
        <is>
          <t>Proof</t>
        </is>
      </c>
      <c r="B7" s="13" t="inlineStr">
        <is>
          <t>Results, customer stories, numbers with their source</t>
        </is>
      </c>
      <c r="C7" s="14" t="n">
        <v>0.2</v>
      </c>
      <c r="D7" s="13">
        <f>COUNTIF(Calendar!$F$5:$F$1000,A7)</f>
        <v/>
      </c>
      <c r="E7" s="14">
        <f>IF(SUM($D$5:$D$9)=0,"",D7/SUM($D$5:$D$9))</f>
        <v/>
      </c>
    </row>
    <row r="8">
      <c r="A8" s="13" t="inlineStr">
        <is>
          <t>Point of view</t>
        </is>
      </c>
      <c r="B8" s="13" t="inlineStr">
        <is>
          <t>What you believe about your field and why</t>
        </is>
      </c>
      <c r="C8" s="14" t="n">
        <v>0.1</v>
      </c>
      <c r="D8" s="13">
        <f>COUNTIF(Calendar!$F$5:$F$1000,A8)</f>
        <v/>
      </c>
      <c r="E8" s="14">
        <f>IF(SUM($D$5:$D$9)=0,"",D8/SUM($D$5:$D$9))</f>
        <v/>
      </c>
    </row>
    <row r="9">
      <c r="A9" s="13" t="inlineStr">
        <is>
          <t>Offer</t>
        </is>
      </c>
      <c r="B9" s="13" t="inlineStr">
        <is>
          <t>Your product, a launch, an event, a sign-up</t>
        </is>
      </c>
      <c r="C9" s="14" t="n">
        <v>0.1</v>
      </c>
      <c r="D9" s="13">
        <f>COUNTIF(Calendar!$F$5:$F$1000,A9)</f>
        <v/>
      </c>
      <c r="E9" s="14">
        <f>IF(SUM($D$5:$D$9)=0,"",D9/SUM($D$5:$D$9))</f>
        <v/>
      </c>
    </row>
    <row r="10">
      <c r="A10" s="15" t="inlineStr">
        <is>
          <t>Total</t>
        </is>
      </c>
      <c r="C10" s="16">
        <f>SUM(C5:C9)</f>
        <v/>
      </c>
      <c r="D10">
        <f>SUM(D5:D9)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54" customWidth="1" min="3" max="3"/>
    <col width="40" customWidth="1" min="4" max="4"/>
    <col width="60" customWidth="1" min="5" max="5"/>
  </cols>
  <sheetData>
    <row r="1" ht="30" customHeight="1">
      <c r="A1" s="1" t="inlineStr">
        <is>
          <t>Limits and image sizes</t>
        </is>
      </c>
    </row>
    <row r="2">
      <c r="A2" s="2" t="inlineStr">
        <is>
          <t>From each platform's own docs, checked October 2026</t>
        </is>
      </c>
    </row>
    <row r="4" ht="24" customHeight="1">
      <c r="A4" s="6" t="inlineStr">
        <is>
          <t>Network</t>
        </is>
      </c>
      <c r="B4" s="6" t="inlineStr">
        <is>
          <t>Character limit</t>
        </is>
      </c>
      <c r="C4" s="6" t="inlineStr">
        <is>
          <t>How it counts</t>
        </is>
      </c>
      <c r="D4" s="6" t="inlineStr">
        <is>
          <t>Image sizes</t>
        </is>
      </c>
      <c r="E4" s="6" t="inlineStr">
        <is>
          <t>Source</t>
        </is>
      </c>
    </row>
    <row r="5">
      <c r="A5" s="17" t="inlineStr">
        <is>
          <t>LinkedIn</t>
        </is>
      </c>
      <c r="B5" s="18" t="n">
        <v>3000</v>
      </c>
      <c r="C5" s="17" t="inlineStr">
        <is>
          <t>Characters. About 210 show before "…more".</t>
        </is>
      </c>
      <c r="D5" s="17" t="inlineStr">
        <is>
          <t>1200 × 627 link, 1080 × 1350 portrait</t>
        </is>
      </c>
      <c r="E5" s="17" t="inlineStr">
        <is>
          <t>https://www.linkedin.com/help/linkedin/answer/a528176</t>
        </is>
      </c>
    </row>
    <row r="6">
      <c r="A6" s="17" t="inlineStr">
        <is>
          <t>X (Twitter)</t>
        </is>
      </c>
      <c r="B6" s="18" t="n">
        <v>280</v>
      </c>
      <c r="C6" s="17" t="inlineStr">
        <is>
          <t>Weighted: links 23, emoji and CJK 2. Check at skryvo.ai/tools/x-character-counter/</t>
        </is>
      </c>
      <c r="D6" s="17" t="inlineStr">
        <is>
          <t>1920 × 1080 landscape, 1080 × 1440 portrait</t>
        </is>
      </c>
      <c r="E6" s="17" t="inlineStr">
        <is>
          <t>https://docs.x.com/fundamentals/counting-characters</t>
        </is>
      </c>
    </row>
    <row r="7">
      <c r="A7" s="17" t="inlineStr">
        <is>
          <t>Bluesky</t>
        </is>
      </c>
      <c r="B7" s="18" t="n">
        <v>300</v>
      </c>
      <c r="C7" s="17" t="inlineStr">
        <is>
          <t>Graphemes, at most 3,000 bytes</t>
        </is>
      </c>
      <c r="D7" s="17" t="inlineStr"/>
      <c r="E7" s="17" t="inlineStr">
        <is>
          <t>https://github.com/bluesky-social/atproto/blob/main/lexicons/app/bsky/feed/post.json</t>
        </is>
      </c>
    </row>
    <row r="8">
      <c r="A8" s="17" t="inlineStr">
        <is>
          <t>Threads</t>
        </is>
      </c>
      <c r="B8" s="18" t="n">
        <v>500</v>
      </c>
      <c r="C8" s="17" t="inlineStr">
        <is>
          <t>Characters, up to 5 links</t>
        </is>
      </c>
      <c r="D8" s="17" t="inlineStr"/>
      <c r="E8" s="17" t="inlineStr">
        <is>
          <t>https://developers.facebook.com/docs/threads/posts</t>
        </is>
      </c>
    </row>
    <row r="9">
      <c r="A9" s="17" t="inlineStr">
        <is>
          <t>Mastodon</t>
        </is>
      </c>
      <c r="B9" s="18" t="n">
        <v>500</v>
      </c>
      <c r="C9" s="17" t="inlineStr">
        <is>
          <t>Default; servers can raise it</t>
        </is>
      </c>
      <c r="D9" s="17" t="inlineStr"/>
      <c r="E9" s="17" t="inlineStr">
        <is>
          <t>https://docs.joinmastodon.org/user/posting/</t>
        </is>
      </c>
    </row>
    <row r="10">
      <c r="A10" s="17" t="inlineStr">
        <is>
          <t>Instagram</t>
        </is>
      </c>
      <c r="B10" s="18" t="n">
        <v>2200</v>
      </c>
      <c r="C10" s="17" t="inlineStr">
        <is>
          <t>Caption; also 30 hashtags and 20 @ tags</t>
        </is>
      </c>
      <c r="D10" s="17" t="inlineStr"/>
      <c r="E10" s="17" t="inlineStr">
        <is>
          <t>https://developers.facebook.com/docs/instagram-platform/instagram-graph-api/reference/ig-user/media</t>
        </is>
      </c>
    </row>
    <row r="11">
      <c r="A11" s="17" t="inlineStr">
        <is>
          <t>Pinterest</t>
        </is>
      </c>
      <c r="B11" s="18" t="n">
        <v>800</v>
      </c>
      <c r="C11" s="17" t="inlineStr">
        <is>
          <t>Description; the title holds 100</t>
        </is>
      </c>
      <c r="D11" s="17" t="inlineStr"/>
      <c r="E11" s="17" t="inlineStr">
        <is>
          <t>https://github.com/pinterest/api-description</t>
        </is>
      </c>
    </row>
    <row r="12">
      <c r="A12" s="17" t="inlineStr">
        <is>
          <t>Discord</t>
        </is>
      </c>
      <c r="B12" s="18" t="n">
        <v>2000</v>
      </c>
      <c r="C12" s="17" t="inlineStr">
        <is>
          <t>Per message</t>
        </is>
      </c>
      <c r="D12" s="17" t="inlineStr"/>
      <c r="E12" s="17" t="inlineStr">
        <is>
          <t>https://docs.discord.com/developers/resources/message</t>
        </is>
      </c>
    </row>
    <row r="13">
      <c r="A13" s="17" t="inlineStr">
        <is>
          <t>Telegram</t>
        </is>
      </c>
      <c r="B13" s="18" t="n">
        <v>4096</v>
      </c>
      <c r="C13" s="17" t="inlineStr">
        <is>
          <t>Per message; photo captions hold 1,024</t>
        </is>
      </c>
      <c r="D13" s="17" t="inlineStr"/>
      <c r="E13" s="17" t="inlineStr">
        <is>
          <t>https://core.telegram.org/bots/api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2026-10-18T06:22:37Z</dcterms:created>
  <dcterms:modified xsi:type="dcterms:W3CDTF">2026-10-18T06:22:37Z</dcterms:modified>
</cp:coreProperties>
</file>